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200" windowHeight="8340"/>
  </bookViews>
  <sheets>
    <sheet name="Sheet1" sheetId="1" r:id="rId1"/>
  </sheets>
  <calcPr calcId="144525"/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7" name="ID_350AAAF595754C6AB23941352A2052E9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706870" y="8204200"/>
          <a:ext cx="3035300" cy="29718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" name="ID_465EA959309E49378C5CB837E74F6A6E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706870" y="7747000"/>
          <a:ext cx="1549400" cy="15621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0" name="ID_0C832C44C64A4389ADD51111C236021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706870" y="7188200"/>
          <a:ext cx="5651500" cy="34925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" name="ID_31AB52F724B94DD6BA899C08D75936DF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706870" y="6062345"/>
          <a:ext cx="14630400" cy="195072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6" name="ID_18463CCB8D0D4EBE83D2EFE681EAB3FA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6706870" y="3060700"/>
          <a:ext cx="2120900" cy="20574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7" name="ID_ED79556387954CA0B98642F43025D6E9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6706870" y="3060700"/>
          <a:ext cx="2552700" cy="19177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9" name="ID_1D041C7966C64DCC952AAC42DB82503D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6706870" y="7404100"/>
          <a:ext cx="3962400" cy="25527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1" name="ID_F29229A1134741C7AFB0ABC0421E40D6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6706870" y="3175000"/>
          <a:ext cx="4660900" cy="47498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" name="ID_2E3E1BF42423489DA098734DB4B31BAB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 rot="5400000">
          <a:off x="5483860" y="6703695"/>
          <a:ext cx="8388350" cy="59086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5" name="ID_CC1A562F16B944DFAEF351D948427D72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6706870" y="1943100"/>
          <a:ext cx="5207000" cy="47879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3" name="ID_48F0B615306541B9AEA0BA47070492ED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6706870" y="889000"/>
          <a:ext cx="5041900" cy="44069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9" name="ID_AD55A0FE38F54722AE199F03D5260E33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6706870" y="8724900"/>
          <a:ext cx="2273300" cy="23241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" name="ID_CDF7B60C51254C6FBA15C8444E26859A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6706870" y="6519545"/>
          <a:ext cx="5143500" cy="91440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8" name="ID_AACEE4F446824951B74ED9BAE18D583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6706870" y="5295900"/>
          <a:ext cx="2552700" cy="19177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4" name="ID_550D82F558C94D31B676EF758F4B9137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6706870" y="2857500"/>
          <a:ext cx="5041900" cy="48133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2" name="ID_8B5CA11D0FDE48158492D6DEB119845E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6706870" y="406400"/>
          <a:ext cx="6096000" cy="814895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8" name="ID_40238B850CC34C38ACBDAEC440D190B5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3393440" y="10365740"/>
          <a:ext cx="6096000" cy="8148955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<sst xmlns="http://schemas.openxmlformats.org/spreadsheetml/2006/main" count="73" uniqueCount="53">
  <si>
    <t>序号</t>
  </si>
  <si>
    <t>物资名称</t>
  </si>
  <si>
    <t>规格型号</t>
  </si>
  <si>
    <t>图片</t>
  </si>
  <si>
    <t>限价
（元）</t>
  </si>
  <si>
    <t>单位</t>
  </si>
  <si>
    <t xml:space="preserve">预估年用量
</t>
  </si>
  <si>
    <t>单价（元）</t>
  </si>
  <si>
    <t>总价</t>
  </si>
  <si>
    <t>品牌</t>
  </si>
  <si>
    <t>生产厂家</t>
  </si>
  <si>
    <t>质保</t>
  </si>
  <si>
    <t>送货时间</t>
  </si>
  <si>
    <t>业绩</t>
  </si>
  <si>
    <r>
      <t>腕带（</t>
    </r>
    <r>
      <rPr>
        <sz val="12"/>
        <color rgb="FF000000"/>
        <rFont val="宋体"/>
        <charset val="134"/>
      </rPr>
      <t>成人</t>
    </r>
    <r>
      <rPr>
        <sz val="12"/>
        <color rgb="FF000000"/>
        <rFont val="宋体"/>
        <charset val="134"/>
      </rPr>
      <t>）</t>
    </r>
  </si>
  <si>
    <r>
      <rPr>
        <sz val="11"/>
        <rFont val="Arial Regular"/>
        <charset val="0"/>
      </rPr>
      <t>30*280MM*100</t>
    </r>
    <r>
      <rPr>
        <sz val="11"/>
        <rFont val="宋体-简"/>
        <charset val="0"/>
      </rPr>
      <t>条</t>
    </r>
    <r>
      <rPr>
        <sz val="11"/>
        <rFont val="Arial Regular"/>
        <charset val="0"/>
      </rPr>
      <t>/</t>
    </r>
    <r>
      <rPr>
        <sz val="11"/>
        <rFont val="宋体-简"/>
        <charset val="0"/>
      </rPr>
      <t>卷，</t>
    </r>
    <r>
      <rPr>
        <sz val="11"/>
        <rFont val="Arial Regular"/>
        <charset val="0"/>
      </rPr>
      <t>GRIS</t>
    </r>
    <r>
      <rPr>
        <sz val="11"/>
        <rFont val="宋体-简"/>
        <charset val="0"/>
      </rPr>
      <t>医用手腕带，热敏打印，抗菌三防，蓝色</t>
    </r>
    <r>
      <rPr>
        <sz val="11"/>
        <rFont val="Arial Regular"/>
        <charset val="0"/>
      </rPr>
      <t>/</t>
    </r>
    <r>
      <rPr>
        <sz val="11"/>
        <rFont val="宋体-简"/>
        <charset val="0"/>
      </rPr>
      <t>粉色，适配机型斑马</t>
    </r>
    <r>
      <rPr>
        <sz val="11"/>
        <rFont val="Arial Regular"/>
        <charset val="0"/>
      </rPr>
      <t>/</t>
    </r>
    <r>
      <rPr>
        <sz val="11"/>
        <rFont val="宋体-简"/>
        <charset val="0"/>
      </rPr>
      <t>得力</t>
    </r>
    <r>
      <rPr>
        <sz val="11"/>
        <rFont val="Arial Regular"/>
        <charset val="0"/>
      </rPr>
      <t>888</t>
    </r>
    <r>
      <rPr>
        <sz val="11"/>
        <rFont val="宋体-简"/>
        <charset val="0"/>
      </rPr>
      <t>系列</t>
    </r>
  </si>
  <si>
    <t>卷</t>
  </si>
  <si>
    <t>X工作日</t>
  </si>
  <si>
    <t>X家发票/合同</t>
  </si>
  <si>
    <t>腕带（婴儿）</t>
  </si>
  <si>
    <r>
      <rPr>
        <sz val="11"/>
        <rFont val="Arial Regular"/>
        <charset val="0"/>
      </rPr>
      <t>30*196MM*100</t>
    </r>
    <r>
      <rPr>
        <sz val="11"/>
        <rFont val="宋体-简"/>
        <charset val="0"/>
      </rPr>
      <t>条</t>
    </r>
    <r>
      <rPr>
        <sz val="11"/>
        <rFont val="Arial Regular"/>
        <charset val="0"/>
      </rPr>
      <t>/</t>
    </r>
    <r>
      <rPr>
        <sz val="11"/>
        <rFont val="宋体-简"/>
        <charset val="0"/>
      </rPr>
      <t>卷，</t>
    </r>
    <r>
      <rPr>
        <sz val="11"/>
        <rFont val="Arial Regular"/>
        <charset val="0"/>
      </rPr>
      <t>GRIS</t>
    </r>
    <r>
      <rPr>
        <sz val="11"/>
        <rFont val="宋体-简"/>
        <charset val="0"/>
      </rPr>
      <t>医用手腕带，热转印超软，抗菌三防，粉色，含碳带，适配机型斑马/得力888系列</t>
    </r>
  </si>
  <si>
    <t>热敏打印纸</t>
  </si>
  <si>
    <r>
      <rPr>
        <sz val="11"/>
        <rFont val="宋体-简"/>
        <charset val="134"/>
      </rPr>
      <t>化验单，宽度</t>
    </r>
    <r>
      <rPr>
        <sz val="11"/>
        <rFont val="Arial Regular"/>
        <charset val="134"/>
      </rPr>
      <t>210mm*</t>
    </r>
    <r>
      <rPr>
        <sz val="11"/>
        <rFont val="宋体-简"/>
        <charset val="134"/>
      </rPr>
      <t>长度</t>
    </r>
    <r>
      <rPr>
        <sz val="11"/>
        <rFont val="Arial Regular"/>
        <charset val="134"/>
      </rPr>
      <t>375m</t>
    </r>
    <r>
      <rPr>
        <sz val="11"/>
        <rFont val="宋体-简"/>
        <charset val="134"/>
      </rPr>
      <t>，热敏纸</t>
    </r>
  </si>
  <si>
    <t>挂号打印纸</t>
  </si>
  <si>
    <r>
      <rPr>
        <sz val="11"/>
        <rFont val="Arial Regular"/>
        <charset val="134"/>
      </rPr>
      <t>80*80mm</t>
    </r>
    <r>
      <rPr>
        <sz val="11"/>
        <rFont val="宋体-简"/>
        <charset val="134"/>
      </rPr>
      <t>，纸宽</t>
    </r>
    <r>
      <rPr>
        <sz val="11"/>
        <rFont val="Arial Regular"/>
        <charset val="134"/>
      </rPr>
      <t>80mm</t>
    </r>
    <r>
      <rPr>
        <sz val="11"/>
        <rFont val="宋体-简"/>
        <charset val="134"/>
      </rPr>
      <t>，外径</t>
    </r>
    <r>
      <rPr>
        <sz val="11"/>
        <rFont val="Arial Regular"/>
        <charset val="134"/>
      </rPr>
      <t>≥75mm</t>
    </r>
    <r>
      <rPr>
        <sz val="11"/>
        <rFont val="宋体-简"/>
        <charset val="134"/>
      </rPr>
      <t>，内径</t>
    </r>
    <r>
      <rPr>
        <sz val="11"/>
        <rFont val="Arial Regular"/>
        <charset val="134"/>
      </rPr>
      <t>18mm</t>
    </r>
    <r>
      <rPr>
        <sz val="11"/>
        <rFont val="宋体-简"/>
        <charset val="134"/>
      </rPr>
      <t>，显示黑色</t>
    </r>
  </si>
  <si>
    <r>
      <rPr>
        <sz val="11"/>
        <rFont val="Arial"/>
        <charset val="0"/>
      </rPr>
      <t>80mm*50mm</t>
    </r>
    <r>
      <rPr>
        <sz val="11"/>
        <rFont val="宋体-简"/>
        <charset val="0"/>
      </rPr>
      <t>，热敏打印纸</t>
    </r>
  </si>
  <si>
    <t>热敏标签纸</t>
  </si>
  <si>
    <r>
      <rPr>
        <sz val="11"/>
        <rFont val="Arial Regular"/>
        <charset val="134"/>
      </rPr>
      <t>48*30mm*2000</t>
    </r>
    <r>
      <rPr>
        <sz val="11"/>
        <rFont val="宋体-简"/>
        <charset val="134"/>
      </rPr>
      <t>张</t>
    </r>
    <r>
      <rPr>
        <sz val="11"/>
        <rFont val="Arial Regular"/>
        <charset val="134"/>
      </rPr>
      <t>/L8000</t>
    </r>
    <r>
      <rPr>
        <sz val="11"/>
        <rFont val="宋体-简"/>
        <charset val="134"/>
      </rPr>
      <t>，适用机型</t>
    </r>
    <r>
      <rPr>
        <sz val="11"/>
        <rFont val="Arial Regular"/>
        <charset val="134"/>
      </rPr>
      <t>ROBO8000</t>
    </r>
    <r>
      <rPr>
        <sz val="11"/>
        <rFont val="宋体-简"/>
        <charset val="134"/>
      </rPr>
      <t>，磁感内芯，三防热敏不干胶</t>
    </r>
  </si>
  <si>
    <r>
      <rPr>
        <sz val="11"/>
        <rFont val="Arial Regular"/>
        <charset val="134"/>
      </rPr>
      <t>49*30mm*2000</t>
    </r>
    <r>
      <rPr>
        <sz val="11"/>
        <rFont val="宋体-简"/>
        <charset val="134"/>
      </rPr>
      <t>张</t>
    </r>
    <r>
      <rPr>
        <sz val="11"/>
        <rFont val="Arial Regular"/>
        <charset val="134"/>
      </rPr>
      <t>/L6</t>
    </r>
    <r>
      <rPr>
        <sz val="11"/>
        <rFont val="宋体-简"/>
        <charset val="134"/>
      </rPr>
      <t>，适用机型</t>
    </r>
    <r>
      <rPr>
        <sz val="11"/>
        <rFont val="Arial Regular"/>
        <charset val="134"/>
      </rPr>
      <t>ROBO6</t>
    </r>
    <r>
      <rPr>
        <sz val="11"/>
        <rFont val="宋体-简"/>
        <charset val="134"/>
      </rPr>
      <t>，三防热敏不干胶</t>
    </r>
  </si>
  <si>
    <r>
      <rPr>
        <sz val="11"/>
        <rFont val="Arial"/>
        <charset val="0"/>
      </rPr>
      <t>50*80MM*500</t>
    </r>
    <r>
      <rPr>
        <sz val="11"/>
        <rFont val="宋体-简"/>
        <charset val="0"/>
      </rPr>
      <t>张</t>
    </r>
    <r>
      <rPr>
        <sz val="11"/>
        <rFont val="Arial"/>
        <charset val="0"/>
      </rPr>
      <t>/</t>
    </r>
    <r>
      <rPr>
        <sz val="11"/>
        <rFont val="宋体-简"/>
        <charset val="0"/>
      </rPr>
      <t>卷，三防热敏不干胶，横版，适配机型斑马/得力888系列</t>
    </r>
  </si>
  <si>
    <r>
      <rPr>
        <sz val="11"/>
        <rFont val="Arial"/>
        <charset val="0"/>
      </rPr>
      <t>80*80MM*1500</t>
    </r>
    <r>
      <rPr>
        <sz val="11"/>
        <rFont val="宋体-简"/>
        <charset val="0"/>
      </rPr>
      <t>张</t>
    </r>
    <r>
      <rPr>
        <sz val="11"/>
        <rFont val="Arial"/>
        <charset val="0"/>
      </rPr>
      <t>/</t>
    </r>
    <r>
      <rPr>
        <sz val="11"/>
        <rFont val="宋体-简"/>
        <charset val="0"/>
      </rPr>
      <t>卷，三防热敏不干胶，有撕裂带，适用机型</t>
    </r>
    <r>
      <rPr>
        <sz val="11"/>
        <rFont val="Arial"/>
        <charset val="0"/>
      </rPr>
      <t>ZT411CN</t>
    </r>
  </si>
  <si>
    <r>
      <rPr>
        <sz val="11"/>
        <rFont val="Arial"/>
        <charset val="0"/>
      </rPr>
      <t>60*30MM*1000</t>
    </r>
    <r>
      <rPr>
        <sz val="11"/>
        <rFont val="宋体-简"/>
        <charset val="0"/>
      </rPr>
      <t>张</t>
    </r>
    <r>
      <rPr>
        <sz val="11"/>
        <rFont val="Arial"/>
        <charset val="0"/>
      </rPr>
      <t>/</t>
    </r>
    <r>
      <rPr>
        <sz val="11"/>
        <rFont val="宋体-简"/>
        <charset val="0"/>
      </rPr>
      <t>卷，三防热敏不干胶，横版，适配机型斑马/得力888系列</t>
    </r>
  </si>
  <si>
    <r>
      <t>RFID</t>
    </r>
    <r>
      <rPr>
        <sz val="12"/>
        <color rgb="FF000000"/>
        <rFont val="宋体"/>
        <charset val="134"/>
      </rPr>
      <t>抗金属标签</t>
    </r>
  </si>
  <si>
    <r>
      <rPr>
        <sz val="11"/>
        <rFont val="Arial Regular"/>
        <charset val="0"/>
      </rPr>
      <t>97.5*27*0.9mm</t>
    </r>
    <r>
      <rPr>
        <sz val="11"/>
        <rFont val="宋体-简"/>
        <charset val="0"/>
      </rPr>
      <t>，</t>
    </r>
    <r>
      <rPr>
        <sz val="11"/>
        <rFont val="Arial Regular"/>
        <charset val="0"/>
      </rPr>
      <t>800</t>
    </r>
    <r>
      <rPr>
        <sz val="11"/>
        <rFont val="宋体"/>
        <charset val="0"/>
      </rPr>
      <t>张</t>
    </r>
    <r>
      <rPr>
        <sz val="11"/>
        <rFont val="Arial Regular"/>
        <charset val="0"/>
      </rPr>
      <t>/</t>
    </r>
    <r>
      <rPr>
        <sz val="11"/>
        <rFont val="宋体"/>
        <charset val="0"/>
      </rPr>
      <t>卷，</t>
    </r>
    <r>
      <rPr>
        <sz val="11"/>
        <rFont val="宋体-简"/>
        <charset val="0"/>
      </rPr>
      <t>热转印，芯片</t>
    </r>
    <r>
      <rPr>
        <sz val="11"/>
        <rFont val="Arial Regular"/>
        <charset val="0"/>
      </rPr>
      <t>R6P</t>
    </r>
    <r>
      <rPr>
        <sz val="11"/>
        <rFont val="宋体-简"/>
        <charset val="0"/>
      </rPr>
      <t>，抗金属，适配机型</t>
    </r>
    <r>
      <rPr>
        <sz val="11"/>
        <rFont val="Arial Regular"/>
        <charset val="0"/>
      </rPr>
      <t>CL4NX</t>
    </r>
    <r>
      <rPr>
        <sz val="11"/>
        <rFont val="宋体-简"/>
        <charset val="0"/>
      </rPr>
      <t>，标签间隔</t>
    </r>
    <r>
      <rPr>
        <sz val="11"/>
        <rFont val="Arial Regular"/>
        <charset val="0"/>
      </rPr>
      <t>4.75mm</t>
    </r>
    <r>
      <rPr>
        <sz val="11"/>
        <rFont val="宋体-简"/>
        <charset val="0"/>
      </rPr>
      <t>无过度条，底胶</t>
    </r>
    <r>
      <rPr>
        <sz val="11"/>
        <rFont val="Arial Regular"/>
        <charset val="0"/>
      </rPr>
      <t>3M9495LE</t>
    </r>
  </si>
  <si>
    <t>张</t>
  </si>
  <si>
    <r>
      <t>RFID</t>
    </r>
    <r>
      <rPr>
        <sz val="12"/>
        <color rgb="FF000000"/>
        <rFont val="宋体"/>
        <charset val="134"/>
      </rPr>
      <t>普通资产标签</t>
    </r>
  </si>
  <si>
    <r>
      <rPr>
        <sz val="11"/>
        <rFont val="Arial Regular"/>
        <charset val="0"/>
      </rPr>
      <t>95mm*24mm</t>
    </r>
    <r>
      <rPr>
        <sz val="11"/>
        <rFont val="宋体-简"/>
        <charset val="0"/>
      </rPr>
      <t>，</t>
    </r>
    <r>
      <rPr>
        <sz val="11"/>
        <rFont val="Arial Regular"/>
        <charset val="0"/>
      </rPr>
      <t>800</t>
    </r>
    <r>
      <rPr>
        <sz val="11"/>
        <rFont val="宋体"/>
        <charset val="0"/>
      </rPr>
      <t>张</t>
    </r>
    <r>
      <rPr>
        <sz val="11"/>
        <rFont val="Arial Regular"/>
        <charset val="0"/>
      </rPr>
      <t>/</t>
    </r>
    <r>
      <rPr>
        <sz val="11"/>
        <rFont val="宋体"/>
        <charset val="0"/>
      </rPr>
      <t>卷，</t>
    </r>
    <r>
      <rPr>
        <sz val="11"/>
        <rFont val="宋体-简"/>
        <charset val="0"/>
      </rPr>
      <t>热转印，芯片</t>
    </r>
    <r>
      <rPr>
        <sz val="11"/>
        <rFont val="Arial Regular"/>
        <charset val="0"/>
      </rPr>
      <t>NXP Ucode8</t>
    </r>
    <r>
      <rPr>
        <sz val="11"/>
        <rFont val="宋体-简"/>
        <charset val="0"/>
      </rPr>
      <t>，适配机型</t>
    </r>
    <r>
      <rPr>
        <sz val="11"/>
        <rFont val="Arial Regular"/>
        <charset val="0"/>
      </rPr>
      <t>CL4NX</t>
    </r>
    <r>
      <rPr>
        <sz val="11"/>
        <rFont val="宋体-简"/>
        <charset val="0"/>
      </rPr>
      <t>，标签间隔</t>
    </r>
    <r>
      <rPr>
        <sz val="11"/>
        <rFont val="Arial Regular"/>
        <charset val="0"/>
      </rPr>
      <t>4.75mm</t>
    </r>
    <r>
      <rPr>
        <sz val="11"/>
        <rFont val="宋体-简"/>
        <charset val="0"/>
      </rPr>
      <t>无过度条，底胶</t>
    </r>
    <r>
      <rPr>
        <sz val="11"/>
        <rFont val="Arial Regular"/>
        <charset val="0"/>
      </rPr>
      <t>3M9495LE</t>
    </r>
  </si>
  <si>
    <t>护理管路标签</t>
  </si>
  <si>
    <t>80*17mm*500贴，不同颜色，防水、防酒精、防撕扯、粘性强、易书写、可定制内容（胃管、尿管、引流管、气管插管、中心静脉置管等）</t>
  </si>
  <si>
    <r>
      <t>静脉药物</t>
    </r>
    <r>
      <rPr>
        <sz val="12"/>
        <color rgb="FF000000"/>
        <rFont val="宋体"/>
        <charset val="134"/>
      </rPr>
      <t>标签</t>
    </r>
  </si>
  <si>
    <r>
      <rPr>
        <sz val="11"/>
        <rFont val="宋体-简"/>
        <charset val="0"/>
      </rPr>
      <t>药物标识，</t>
    </r>
    <r>
      <rPr>
        <sz val="11"/>
        <rFont val="Arial"/>
        <charset val="0"/>
      </rPr>
      <t>40X13mmX500</t>
    </r>
    <r>
      <rPr>
        <sz val="11"/>
        <rFont val="宋体-简"/>
        <charset val="0"/>
      </rPr>
      <t>张</t>
    </r>
    <r>
      <rPr>
        <sz val="11"/>
        <rFont val="Arial"/>
        <charset val="0"/>
      </rPr>
      <t>/</t>
    </r>
    <r>
      <rPr>
        <sz val="11"/>
        <rFont val="宋体-简"/>
        <charset val="0"/>
      </rPr>
      <t>卷，不同颜色，可定制内容</t>
    </r>
  </si>
  <si>
    <r>
      <t>高警示药品</t>
    </r>
    <r>
      <rPr>
        <sz val="12"/>
        <color rgb="FF000000"/>
        <rFont val="宋体"/>
        <charset val="134"/>
      </rPr>
      <t>标签</t>
    </r>
  </si>
  <si>
    <r>
      <rPr>
        <sz val="11"/>
        <rFont val="Arial"/>
        <charset val="0"/>
      </rPr>
      <t>20*20mm*500</t>
    </r>
    <r>
      <rPr>
        <sz val="11"/>
        <rFont val="宋体-简"/>
        <charset val="0"/>
      </rPr>
      <t>贴</t>
    </r>
    <r>
      <rPr>
        <sz val="11"/>
        <rFont val="Arial"/>
        <charset val="0"/>
      </rPr>
      <t>/</t>
    </r>
    <r>
      <rPr>
        <sz val="11"/>
        <rFont val="宋体"/>
        <charset val="0"/>
      </rPr>
      <t>卷，</t>
    </r>
    <r>
      <rPr>
        <sz val="11"/>
        <rFont val="宋体-简"/>
        <charset val="0"/>
      </rPr>
      <t>不干胶，黄色</t>
    </r>
    <r>
      <rPr>
        <sz val="11"/>
        <rFont val="Arial"/>
        <charset val="0"/>
      </rPr>
      <t>“</t>
    </r>
    <r>
      <rPr>
        <sz val="11"/>
        <rFont val="宋体-简"/>
        <charset val="0"/>
      </rPr>
      <t>高警示药品</t>
    </r>
    <r>
      <rPr>
        <sz val="11"/>
        <rFont val="Arial"/>
        <charset val="0"/>
      </rPr>
      <t>”</t>
    </r>
    <r>
      <rPr>
        <sz val="11"/>
        <rFont val="宋体-简"/>
        <charset val="0"/>
      </rPr>
      <t>字样</t>
    </r>
  </si>
  <si>
    <t>医疗废物标签</t>
  </si>
  <si>
    <r>
      <rPr>
        <sz val="11"/>
        <rFont val="PingFang SC"/>
        <charset val="0"/>
      </rPr>
      <t>≥</t>
    </r>
    <r>
      <rPr>
        <sz val="11"/>
        <rFont val="Arial"/>
        <charset val="0"/>
      </rPr>
      <t>80*50mm</t>
    </r>
    <r>
      <rPr>
        <sz val="11"/>
        <rFont val="宋体-简"/>
        <charset val="0"/>
      </rPr>
      <t>，</t>
    </r>
    <r>
      <rPr>
        <sz val="11"/>
        <rFont val="Arial"/>
        <charset val="0"/>
      </rPr>
      <t>12</t>
    </r>
    <r>
      <rPr>
        <sz val="11"/>
        <rFont val="宋体-简"/>
        <charset val="0"/>
      </rPr>
      <t>贴每张或</t>
    </r>
    <r>
      <rPr>
        <sz val="11"/>
        <rFont val="PingFang SC"/>
        <charset val="0"/>
      </rPr>
      <t>5</t>
    </r>
    <r>
      <rPr>
        <sz val="11"/>
        <rFont val="Arial"/>
        <charset val="0"/>
      </rPr>
      <t>00</t>
    </r>
    <r>
      <rPr>
        <sz val="11"/>
        <rFont val="宋体-简"/>
        <charset val="0"/>
      </rPr>
      <t>贴</t>
    </r>
    <r>
      <rPr>
        <sz val="11"/>
        <rFont val="Arial"/>
        <charset val="0"/>
      </rPr>
      <t>/</t>
    </r>
    <r>
      <rPr>
        <sz val="11"/>
        <rFont val="宋体-简"/>
        <charset val="0"/>
      </rPr>
      <t>卷，可定制内容</t>
    </r>
  </si>
  <si>
    <t>贴</t>
  </si>
  <si>
    <t>护理标签</t>
  </si>
  <si>
    <r>
      <rPr>
        <sz val="11"/>
        <rFont val="Arial"/>
        <charset val="0"/>
      </rPr>
      <t>15-18mm</t>
    </r>
    <r>
      <rPr>
        <sz val="11"/>
        <rFont val="宋体-简"/>
        <charset val="0"/>
      </rPr>
      <t>，整张或成卷，三角形或圆形，</t>
    </r>
    <r>
      <rPr>
        <sz val="11"/>
        <rFont val="Arial"/>
        <charset val="0"/>
      </rPr>
      <t>“</t>
    </r>
    <r>
      <rPr>
        <sz val="11"/>
        <rFont val="宋体-简"/>
        <charset val="0"/>
      </rPr>
      <t>一级</t>
    </r>
    <r>
      <rPr>
        <sz val="11"/>
        <rFont val="Arial"/>
        <charset val="0"/>
      </rPr>
      <t>”</t>
    </r>
    <r>
      <rPr>
        <sz val="11"/>
        <rFont val="宋体-简"/>
        <charset val="0"/>
      </rPr>
      <t>，</t>
    </r>
    <r>
      <rPr>
        <sz val="11"/>
        <rFont val="Arial"/>
        <charset val="0"/>
      </rPr>
      <t>“</t>
    </r>
    <r>
      <rPr>
        <sz val="11"/>
        <rFont val="宋体-简"/>
        <charset val="0"/>
      </rPr>
      <t>二级</t>
    </r>
    <r>
      <rPr>
        <sz val="11"/>
        <rFont val="Arial"/>
        <charset val="0"/>
      </rPr>
      <t>”</t>
    </r>
    <r>
      <rPr>
        <sz val="11"/>
        <rFont val="宋体-简"/>
        <charset val="0"/>
      </rPr>
      <t>，</t>
    </r>
    <r>
      <rPr>
        <sz val="11"/>
        <rFont val="Arial"/>
        <charset val="0"/>
      </rPr>
      <t>“</t>
    </r>
    <r>
      <rPr>
        <sz val="11"/>
        <rFont val="宋体-简"/>
        <charset val="0"/>
      </rPr>
      <t>过敏</t>
    </r>
    <r>
      <rPr>
        <sz val="11"/>
        <rFont val="Arial"/>
        <charset val="0"/>
      </rPr>
      <t>”</t>
    </r>
    <r>
      <rPr>
        <sz val="11"/>
        <rFont val="宋体-简"/>
        <charset val="0"/>
      </rPr>
      <t>字样，防水合成纸不干胶</t>
    </r>
  </si>
  <si>
    <r>
      <t>口服药</t>
    </r>
    <r>
      <rPr>
        <sz val="12"/>
        <color rgb="FF000000"/>
        <rFont val="宋体"/>
        <charset val="134"/>
      </rPr>
      <t>标签</t>
    </r>
  </si>
  <si>
    <r>
      <t>30*20mm</t>
    </r>
    <r>
      <rPr>
        <sz val="11"/>
        <rFont val="宋体-简"/>
        <charset val="0"/>
      </rPr>
      <t>，不干胶，可手写，口服药签</t>
    </r>
  </si>
  <si>
    <t>投标总价（元）</t>
  </si>
  <si>
    <t>说明：投标人只填写单价部分，自动计算投标总价。</t>
  </si>
  <si>
    <t>图片仅供参考，请更换为您投标的产品图片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</si>
</sst>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41" formatCode="_ * #,##0_ ;_ * \-#,##0_ ;_ * &quot;-&quot;_ ;_ @_ "/>
  </numFmts>
  <fonts count="39">
    <font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b/>
      <sz val="11"/>
      <name val="宋体"/>
      <charset val="134"/>
    </font>
    <font>
      <b/>
      <sz val="11"/>
      <name val="宋体"/>
      <charset val="134"/>
      <scheme val="minor"/>
    </font>
    <font>
      <sz val="12"/>
      <color rgb="FF000000"/>
      <name val="宋体"/>
      <charset val="134"/>
    </font>
    <font>
      <sz val="11"/>
      <name val="Arial Regular"/>
      <charset val="0"/>
    </font>
    <font>
      <sz val="12"/>
      <name val="Arial"/>
      <charset val="0"/>
    </font>
    <font>
      <sz val="11"/>
      <name val="Arial"/>
      <charset val="0"/>
    </font>
    <font>
      <sz val="11"/>
      <name val="宋体-简"/>
      <charset val="0"/>
    </font>
    <font>
      <sz val="11"/>
      <name val="宋体"/>
      <charset val="134"/>
      <scheme val="minor"/>
    </font>
    <font>
      <sz val="11"/>
      <name val="宋体-简"/>
      <charset val="134"/>
    </font>
    <font>
      <sz val="12"/>
      <name val="宋体-简"/>
      <charset val="134"/>
    </font>
    <font>
      <sz val="11"/>
      <name val="Arial Regular"/>
      <charset val="134"/>
    </font>
    <font>
      <sz val="12"/>
      <color rgb="FF000000"/>
      <name val="Arial"/>
      <charset val="134"/>
    </font>
    <font>
      <sz val="11"/>
      <color rgb="FF000000"/>
      <name val="宋体-简"/>
      <charset val="134"/>
    </font>
    <font>
      <sz val="11"/>
      <name val="PingFang SC"/>
      <charset val="0"/>
    </font>
    <font>
      <b/>
      <sz val="11"/>
      <name val="黑体"/>
      <charset val="134"/>
    </font>
    <font>
      <b/>
      <sz val="11"/>
      <color theme="1"/>
      <name val="宋体"/>
      <charset val="134"/>
      <scheme val="minor"/>
    </font>
    <font>
      <sz val="12"/>
      <name val="宋体"/>
      <charset val="134"/>
    </font>
    <font>
      <sz val="11"/>
      <color theme="1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name val="宋体"/>
      <charset val="0"/>
    </font>
  </fonts>
  <fills count="34">
    <fill>
      <patternFill patternType="none"/>
    </fill>
    <fill>
      <patternFill patternType="gray125"/>
    </fill>
    <fill>
      <patternFill patternType="solid">
        <fgColor theme="6" tint="0.8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</fills>
  <borders count="17">
    <border>
      <left/>
      <right/>
      <top/>
      <bottom/>
      <diagonal/>
    </border>
    <border>
      <left style="thin">
        <color indexed="8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4" fillId="10" borderId="1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0" fillId="6" borderId="10" applyNumberFormat="0" applyFont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35" fillId="23" borderId="15" applyNumberFormat="0" applyAlignment="0" applyProtection="0">
      <alignment vertical="center"/>
    </xf>
    <xf numFmtId="0" fontId="29" fillId="23" borderId="11" applyNumberFormat="0" applyAlignment="0" applyProtection="0">
      <alignment vertical="center"/>
    </xf>
    <xf numFmtId="0" fontId="36" fillId="29" borderId="16" applyNumberFormat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34" fillId="0" borderId="14" applyNumberFormat="0" applyFill="0" applyAlignment="0" applyProtection="0">
      <alignment vertical="center"/>
    </xf>
    <xf numFmtId="0" fontId="30" fillId="0" borderId="13" applyNumberFormat="0" applyFill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</cellStyleXfs>
  <cellXfs count="38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4" fillId="0" borderId="2" xfId="0" applyFont="1" applyBorder="1" applyAlignment="1">
      <alignment horizontal="left" vertical="center" wrapText="1"/>
    </xf>
    <xf numFmtId="0" fontId="5" fillId="0" borderId="4" xfId="0" applyFont="1" applyFill="1" applyBorder="1" applyAlignment="1">
      <alignment horizontal="left" vertical="center" wrapText="1"/>
    </xf>
    <xf numFmtId="0" fontId="6" fillId="0" borderId="2" xfId="0" applyFont="1" applyFill="1" applyBorder="1" applyAlignment="1">
      <alignment horizontal="left" vertical="center" wrapText="1"/>
    </xf>
    <xf numFmtId="2" fontId="7" fillId="0" borderId="2" xfId="0" applyNumberFormat="1" applyFont="1" applyFill="1" applyBorder="1" applyAlignment="1">
      <alignment horizontal="right" vertical="center"/>
    </xf>
    <xf numFmtId="2" fontId="8" fillId="0" borderId="2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9" fillId="2" borderId="2" xfId="0" applyFont="1" applyFill="1" applyBorder="1">
      <alignment vertical="center"/>
    </xf>
    <xf numFmtId="0" fontId="10" fillId="0" borderId="4" xfId="0" applyFont="1" applyFill="1" applyBorder="1" applyAlignment="1">
      <alignment horizontal="left" vertical="center" wrapText="1"/>
    </xf>
    <xf numFmtId="0" fontId="11" fillId="0" borderId="2" xfId="0" applyFont="1" applyFill="1" applyBorder="1" applyAlignment="1">
      <alignment horizontal="left" vertical="center" wrapText="1"/>
    </xf>
    <xf numFmtId="0" fontId="12" fillId="0" borderId="4" xfId="0" applyFont="1" applyFill="1" applyBorder="1" applyAlignment="1">
      <alignment horizontal="left" vertical="center" wrapText="1"/>
    </xf>
    <xf numFmtId="0" fontId="7" fillId="0" borderId="4" xfId="0" applyFont="1" applyFill="1" applyBorder="1" applyAlignment="1">
      <alignment horizontal="left" vertical="center" wrapText="1"/>
    </xf>
    <xf numFmtId="0" fontId="13" fillId="0" borderId="2" xfId="0" applyFont="1" applyBorder="1" applyAlignment="1">
      <alignment horizontal="left" vertical="center" wrapText="1"/>
    </xf>
    <xf numFmtId="0" fontId="8" fillId="0" borderId="4" xfId="0" applyFont="1" applyFill="1" applyBorder="1" applyAlignment="1">
      <alignment horizontal="left" vertical="center" wrapText="1"/>
    </xf>
    <xf numFmtId="0" fontId="14" fillId="0" borderId="2" xfId="0" applyFont="1" applyBorder="1" applyAlignment="1">
      <alignment horizontal="left" vertical="center"/>
    </xf>
    <xf numFmtId="0" fontId="8" fillId="0" borderId="5" xfId="0" applyFont="1" applyFill="1" applyBorder="1" applyAlignment="1">
      <alignment horizontal="left" vertical="center" wrapText="1"/>
    </xf>
    <xf numFmtId="0" fontId="6" fillId="0" borderId="6" xfId="0" applyFont="1" applyFill="1" applyBorder="1" applyAlignment="1">
      <alignment horizontal="left" vertical="center"/>
    </xf>
    <xf numFmtId="2" fontId="7" fillId="0" borderId="6" xfId="0" applyNumberFormat="1" applyFont="1" applyFill="1" applyBorder="1" applyAlignment="1">
      <alignment horizontal="right" vertical="center"/>
    </xf>
    <xf numFmtId="2" fontId="8" fillId="0" borderId="6" xfId="0" applyNumberFormat="1" applyFont="1" applyFill="1" applyBorder="1" applyAlignment="1">
      <alignment horizontal="center" vertical="center"/>
    </xf>
    <xf numFmtId="0" fontId="14" fillId="0" borderId="2" xfId="0" applyFont="1" applyBorder="1" applyAlignment="1">
      <alignment horizontal="left" vertical="center"/>
    </xf>
    <xf numFmtId="0" fontId="4" fillId="0" borderId="2" xfId="0" applyFont="1" applyBorder="1" applyAlignment="1">
      <alignment horizontal="left" vertical="center"/>
    </xf>
    <xf numFmtId="0" fontId="15" fillId="0" borderId="4" xfId="0" applyFont="1" applyFill="1" applyBorder="1" applyAlignment="1">
      <alignment horizontal="left" vertical="center" wrapText="1"/>
    </xf>
    <xf numFmtId="0" fontId="0" fillId="0" borderId="2" xfId="0" applyBorder="1">
      <alignment vertical="center"/>
    </xf>
    <xf numFmtId="0" fontId="0" fillId="0" borderId="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9" fillId="0" borderId="2" xfId="0" applyFont="1" applyFill="1" applyBorder="1">
      <alignment vertical="center"/>
    </xf>
    <xf numFmtId="0" fontId="18" fillId="0" borderId="2" xfId="0" applyFont="1" applyFill="1" applyBorder="1" applyAlignment="1">
      <alignment horizontal="center" vertical="center"/>
    </xf>
    <xf numFmtId="0" fontId="18" fillId="0" borderId="8" xfId="0" applyFont="1" applyFill="1" applyBorder="1" applyAlignment="1">
      <alignment horizontal="center" vertical="center"/>
    </xf>
    <xf numFmtId="0" fontId="1" fillId="0" borderId="2" xfId="0" applyFont="1" applyBorder="1">
      <alignment vertical="center"/>
    </xf>
    <xf numFmtId="0" fontId="0" fillId="0" borderId="0" xfId="0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9.jpeg"/><Relationship Id="rId8" Type="http://schemas.openxmlformats.org/officeDocument/2006/relationships/image" Target="media/image8.png"/><Relationship Id="rId7" Type="http://schemas.openxmlformats.org/officeDocument/2006/relationships/image" Target="media/image7.png"/><Relationship Id="rId6" Type="http://schemas.openxmlformats.org/officeDocument/2006/relationships/image" Target="media/image6.png"/><Relationship Id="rId5" Type="http://schemas.openxmlformats.org/officeDocument/2006/relationships/image" Target="media/image5.png"/><Relationship Id="rId4" Type="http://schemas.openxmlformats.org/officeDocument/2006/relationships/image" Target="media/image4.jpeg"/><Relationship Id="rId3" Type="http://schemas.openxmlformats.org/officeDocument/2006/relationships/image" Target="media/image3.png"/><Relationship Id="rId2" Type="http://schemas.openxmlformats.org/officeDocument/2006/relationships/image" Target="media/image2.png"/><Relationship Id="rId16" Type="http://schemas.openxmlformats.org/officeDocument/2006/relationships/image" Target="media/image16.jpeg"/><Relationship Id="rId15" Type="http://schemas.openxmlformats.org/officeDocument/2006/relationships/image" Target="media/image15.jpeg"/><Relationship Id="rId14" Type="http://schemas.openxmlformats.org/officeDocument/2006/relationships/image" Target="media/image14.png"/><Relationship Id="rId13" Type="http://schemas.openxmlformats.org/officeDocument/2006/relationships/image" Target="media/image13.jpeg"/><Relationship Id="rId12" Type="http://schemas.openxmlformats.org/officeDocument/2006/relationships/image" Target="media/image12.png"/><Relationship Id="rId11" Type="http://schemas.openxmlformats.org/officeDocument/2006/relationships/image" Target="media/image11.png"/><Relationship Id="rId10" Type="http://schemas.openxmlformats.org/officeDocument/2006/relationships/image" Target="media/image10.pn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N26"/>
  <sheetViews>
    <sheetView tabSelected="1" topLeftCell="A17" workbookViewId="0">
      <selection activeCell="C26" sqref="C26"/>
    </sheetView>
  </sheetViews>
  <sheetFormatPr defaultColWidth="9.23333333333333" defaultRowHeight="13.5"/>
  <cols>
    <col min="2" max="2" width="15.8666666666667" customWidth="1"/>
    <col min="3" max="3" width="28.2" customWidth="1"/>
    <col min="4" max="4" width="15.8666666666667" customWidth="1"/>
    <col min="6" max="6" width="5.60833333333333" customWidth="1"/>
    <col min="7" max="7" width="10.2583333333333" customWidth="1"/>
    <col min="8" max="8" width="12.3333333333333" customWidth="1"/>
    <col min="14" max="14" width="13.75" customWidth="1"/>
  </cols>
  <sheetData>
    <row r="2" s="1" customFormat="1" ht="37" customHeight="1" spans="1:14">
      <c r="A2" s="2" t="s">
        <v>0</v>
      </c>
      <c r="B2" s="2" t="s">
        <v>1</v>
      </c>
      <c r="C2" s="2" t="s">
        <v>2</v>
      </c>
      <c r="D2" s="2" t="s">
        <v>3</v>
      </c>
      <c r="E2" s="3" t="s">
        <v>4</v>
      </c>
      <c r="F2" s="3" t="s">
        <v>5</v>
      </c>
      <c r="G2" s="3" t="s">
        <v>6</v>
      </c>
      <c r="H2" s="4" t="s">
        <v>7</v>
      </c>
      <c r="I2" s="2" t="s">
        <v>8</v>
      </c>
      <c r="J2" s="30" t="s">
        <v>9</v>
      </c>
      <c r="K2" s="31" t="s">
        <v>10</v>
      </c>
      <c r="L2" s="31" t="s">
        <v>11</v>
      </c>
      <c r="M2" s="31" t="s">
        <v>12</v>
      </c>
      <c r="N2" s="32" t="s">
        <v>13</v>
      </c>
    </row>
    <row r="3" s="1" customFormat="1" ht="60" spans="1:14">
      <c r="A3" s="5">
        <v>1</v>
      </c>
      <c r="B3" s="6" t="s">
        <v>14</v>
      </c>
      <c r="C3" s="7" t="s">
        <v>15</v>
      </c>
      <c r="D3" s="8" t="str">
        <f>_xlfn.DISPIMG("ID_550D82F558C94D31B676EF758F4B9137",1)</f>
        <v>=DISPIMG("ID_550D82F558C94D31B676EF758F4B9137",1)</v>
      </c>
      <c r="E3" s="9">
        <v>165</v>
      </c>
      <c r="F3" s="10" t="s">
        <v>16</v>
      </c>
      <c r="G3" s="11">
        <v>1300</v>
      </c>
      <c r="H3" s="12"/>
      <c r="I3" s="33">
        <f t="shared" ref="I3:I10" si="0">G3*H3</f>
        <v>0</v>
      </c>
      <c r="J3" s="33"/>
      <c r="K3" s="34"/>
      <c r="L3" s="34"/>
      <c r="M3" s="34" t="s">
        <v>17</v>
      </c>
      <c r="N3" s="35" t="s">
        <v>18</v>
      </c>
    </row>
    <row r="4" s="1" customFormat="1" ht="88.45" spans="1:14">
      <c r="A4" s="5">
        <v>2</v>
      </c>
      <c r="B4" s="6" t="s">
        <v>19</v>
      </c>
      <c r="C4" s="7" t="s">
        <v>20</v>
      </c>
      <c r="D4" s="8" t="str">
        <f>_xlfn.DISPIMG("ID_CC1A562F16B944DFAEF351D948427D72",1)</f>
        <v>=DISPIMG("ID_CC1A562F16B944DFAEF351D948427D72",1)</v>
      </c>
      <c r="E4" s="9">
        <v>165</v>
      </c>
      <c r="F4" s="10" t="s">
        <v>16</v>
      </c>
      <c r="G4" s="11">
        <v>200</v>
      </c>
      <c r="H4" s="12"/>
      <c r="I4" s="33">
        <f t="shared" si="0"/>
        <v>0</v>
      </c>
      <c r="J4" s="33"/>
      <c r="K4" s="36"/>
      <c r="L4" s="36"/>
      <c r="M4" s="36"/>
      <c r="N4" s="36"/>
    </row>
    <row r="5" ht="45" customHeight="1" spans="1:14">
      <c r="A5" s="5">
        <v>3</v>
      </c>
      <c r="B5" s="6" t="s">
        <v>21</v>
      </c>
      <c r="C5" s="13" t="s">
        <v>22</v>
      </c>
      <c r="D5" s="14" t="str">
        <f>_xlfn.DISPIMG("ID_8B5CA11D0FDE48158492D6DEB119845E",1)</f>
        <v>=DISPIMG("ID_8B5CA11D0FDE48158492D6DEB119845E",1)</v>
      </c>
      <c r="E5" s="9">
        <v>235</v>
      </c>
      <c r="F5" s="10" t="s">
        <v>16</v>
      </c>
      <c r="G5" s="11">
        <v>450</v>
      </c>
      <c r="H5" s="12"/>
      <c r="I5" s="33">
        <f t="shared" si="0"/>
        <v>0</v>
      </c>
      <c r="J5" s="33"/>
      <c r="K5" s="27"/>
      <c r="L5" s="27"/>
      <c r="M5" s="27"/>
      <c r="N5" s="27"/>
    </row>
    <row r="6" ht="60.4" spans="1:14">
      <c r="A6" s="5">
        <v>4</v>
      </c>
      <c r="B6" s="6" t="s">
        <v>23</v>
      </c>
      <c r="C6" s="15" t="s">
        <v>24</v>
      </c>
      <c r="D6" s="14" t="str">
        <f>_xlfn.DISPIMG("ID_0C832C44C64A4389ADD51111C2360212",1)</f>
        <v>=DISPIMG("ID_0C832C44C64A4389ADD51111C2360212",1)</v>
      </c>
      <c r="E6" s="9">
        <v>7.5</v>
      </c>
      <c r="F6" s="10" t="s">
        <v>16</v>
      </c>
      <c r="G6" s="11">
        <v>20000</v>
      </c>
      <c r="H6" s="12"/>
      <c r="I6" s="33">
        <f t="shared" si="0"/>
        <v>0</v>
      </c>
      <c r="J6" s="33"/>
      <c r="K6" s="27"/>
      <c r="L6" s="27"/>
      <c r="M6" s="27"/>
      <c r="N6" s="27"/>
    </row>
    <row r="7" ht="94" spans="1:14">
      <c r="A7" s="5">
        <v>5</v>
      </c>
      <c r="B7" s="6" t="s">
        <v>21</v>
      </c>
      <c r="C7" s="16" t="s">
        <v>25</v>
      </c>
      <c r="D7" s="8" t="str">
        <f>_xlfn.DISPIMG("ID_350AAAF595754C6AB23941352A2052E9",1)</f>
        <v>=DISPIMG("ID_350AAAF595754C6AB23941352A2052E9",1)</v>
      </c>
      <c r="E7" s="9">
        <v>2.6</v>
      </c>
      <c r="F7" s="10" t="s">
        <v>16</v>
      </c>
      <c r="G7" s="11">
        <v>500</v>
      </c>
      <c r="H7" s="12"/>
      <c r="I7" s="33">
        <f t="shared" si="0"/>
        <v>0</v>
      </c>
      <c r="J7" s="33"/>
      <c r="K7" s="27"/>
      <c r="L7" s="27"/>
      <c r="M7" s="27"/>
      <c r="N7" s="27"/>
    </row>
    <row r="8" ht="58" customHeight="1" spans="1:14">
      <c r="A8" s="5">
        <v>6</v>
      </c>
      <c r="B8" s="6" t="s">
        <v>26</v>
      </c>
      <c r="C8" s="15" t="s">
        <v>27</v>
      </c>
      <c r="D8" s="14" t="str">
        <f>_xlfn.DISPIMG("ID_48F0B615306541B9AEA0BA47070492ED",1)</f>
        <v>=DISPIMG("ID_48F0B615306541B9AEA0BA47070492ED",1)</v>
      </c>
      <c r="E8" s="9">
        <v>185</v>
      </c>
      <c r="F8" s="10" t="s">
        <v>16</v>
      </c>
      <c r="G8" s="11">
        <v>400</v>
      </c>
      <c r="H8" s="12"/>
      <c r="I8" s="33">
        <f t="shared" si="0"/>
        <v>0</v>
      </c>
      <c r="J8" s="33"/>
      <c r="K8" s="27"/>
      <c r="L8" s="27"/>
      <c r="M8" s="27"/>
      <c r="N8" s="27"/>
    </row>
    <row r="9" ht="58" customHeight="1" spans="1:14">
      <c r="A9" s="5">
        <v>7</v>
      </c>
      <c r="B9" s="6" t="s">
        <v>26</v>
      </c>
      <c r="C9" s="15" t="s">
        <v>28</v>
      </c>
      <c r="D9" s="14" t="str">
        <f>_xlfn.DISPIMG("ID_48F0B615306541B9AEA0BA47070492ED",1)</f>
        <v>=DISPIMG("ID_48F0B615306541B9AEA0BA47070492ED",1)</v>
      </c>
      <c r="E9" s="9">
        <v>165</v>
      </c>
      <c r="F9" s="10" t="s">
        <v>16</v>
      </c>
      <c r="G9" s="11">
        <v>180</v>
      </c>
      <c r="H9" s="12"/>
      <c r="I9" s="33">
        <f t="shared" si="0"/>
        <v>0</v>
      </c>
      <c r="J9" s="33"/>
      <c r="K9" s="27"/>
      <c r="L9" s="27"/>
      <c r="M9" s="27"/>
      <c r="N9" s="27"/>
    </row>
    <row r="10" ht="72.8" spans="1:14">
      <c r="A10" s="5">
        <v>8</v>
      </c>
      <c r="B10" s="6" t="s">
        <v>26</v>
      </c>
      <c r="C10" s="16" t="s">
        <v>29</v>
      </c>
      <c r="D10" s="8" t="str">
        <f>_xlfn.DISPIMG("ID_ED79556387954CA0B98642F43025D6E9",1)</f>
        <v>=DISPIMG("ID_ED79556387954CA0B98642F43025D6E9",1)</v>
      </c>
      <c r="E10" s="9">
        <v>36</v>
      </c>
      <c r="F10" s="10" t="s">
        <v>16</v>
      </c>
      <c r="G10" s="11">
        <v>4000</v>
      </c>
      <c r="H10" s="12"/>
      <c r="I10" s="33">
        <f t="shared" si="0"/>
        <v>0</v>
      </c>
      <c r="J10" s="33"/>
      <c r="K10" s="27"/>
      <c r="L10" s="27"/>
      <c r="M10" s="27"/>
      <c r="N10" s="27"/>
    </row>
    <row r="11" ht="62.85" spans="1:14">
      <c r="A11" s="5">
        <v>9</v>
      </c>
      <c r="B11" s="6" t="s">
        <v>26</v>
      </c>
      <c r="C11" s="16" t="s">
        <v>30</v>
      </c>
      <c r="D11" s="8" t="str">
        <f>_xlfn.DISPIMG("ID_1D041C7966C64DCC952AAC42DB82503D",1)</f>
        <v>=DISPIMG("ID_1D041C7966C64DCC952AAC42DB82503D",1)</v>
      </c>
      <c r="E11" s="9">
        <v>120</v>
      </c>
      <c r="F11" s="10" t="s">
        <v>16</v>
      </c>
      <c r="G11" s="11">
        <v>50</v>
      </c>
      <c r="H11" s="12"/>
      <c r="I11" s="33">
        <f t="shared" ref="I11:I20" si="1">G11*H11</f>
        <v>0</v>
      </c>
      <c r="J11" s="33"/>
      <c r="K11" s="27"/>
      <c r="L11" s="27"/>
      <c r="M11" s="27"/>
      <c r="N11" s="27"/>
    </row>
    <row r="12" ht="72.8" spans="1:14">
      <c r="A12" s="5">
        <v>10</v>
      </c>
      <c r="B12" s="6" t="s">
        <v>26</v>
      </c>
      <c r="C12" s="16" t="s">
        <v>31</v>
      </c>
      <c r="D12" s="8" t="str">
        <f>_xlfn.DISPIMG("ID_AACEE4F446824951B74ED9BAE18D5838",1)</f>
        <v>=DISPIMG("ID_AACEE4F446824951B74ED9BAE18D5838",1)</v>
      </c>
      <c r="E12" s="9">
        <v>36</v>
      </c>
      <c r="F12" s="10" t="s">
        <v>16</v>
      </c>
      <c r="G12" s="11">
        <v>1200</v>
      </c>
      <c r="H12" s="12"/>
      <c r="I12" s="33">
        <f t="shared" si="1"/>
        <v>0</v>
      </c>
      <c r="J12" s="33"/>
      <c r="K12" s="27"/>
      <c r="L12" s="27"/>
      <c r="M12" s="27"/>
      <c r="N12" s="27"/>
    </row>
    <row r="13" ht="97.7" spans="1:14">
      <c r="A13" s="5">
        <v>11</v>
      </c>
      <c r="B13" s="17" t="s">
        <v>32</v>
      </c>
      <c r="C13" s="7" t="s">
        <v>33</v>
      </c>
      <c r="D13" s="8" t="str">
        <f>_xlfn.DISPIMG("ID_F29229A1134741C7AFB0ABC0421E40D6",1)</f>
        <v>=DISPIMG("ID_F29229A1134741C7AFB0ABC0421E40D6",1)</v>
      </c>
      <c r="E13" s="9">
        <v>6.5</v>
      </c>
      <c r="F13" s="10" t="s">
        <v>34</v>
      </c>
      <c r="G13" s="11">
        <v>3000</v>
      </c>
      <c r="H13" s="12"/>
      <c r="I13" s="33">
        <f t="shared" si="1"/>
        <v>0</v>
      </c>
      <c r="J13" s="33"/>
      <c r="K13" s="27"/>
      <c r="L13" s="27"/>
      <c r="M13" s="27"/>
      <c r="N13" s="27"/>
    </row>
    <row r="14" ht="93.15" spans="1:14">
      <c r="A14" s="5">
        <v>12</v>
      </c>
      <c r="B14" s="17" t="s">
        <v>35</v>
      </c>
      <c r="C14" s="7" t="s">
        <v>36</v>
      </c>
      <c r="D14" s="8" t="str">
        <f>_xlfn.DISPIMG("ID_18463CCB8D0D4EBE83D2EFE681EAB3FA",1)</f>
        <v>=DISPIMG("ID_18463CCB8D0D4EBE83D2EFE681EAB3FA",1)</v>
      </c>
      <c r="E14" s="9">
        <v>3.9</v>
      </c>
      <c r="F14" s="10" t="s">
        <v>34</v>
      </c>
      <c r="G14" s="11">
        <v>2000</v>
      </c>
      <c r="H14" s="12"/>
      <c r="I14" s="33">
        <f t="shared" si="1"/>
        <v>0</v>
      </c>
      <c r="J14" s="33"/>
      <c r="K14" s="27"/>
      <c r="L14" s="27"/>
      <c r="M14" s="27"/>
      <c r="N14" s="27"/>
    </row>
    <row r="15" ht="95" customHeight="1" spans="1:14">
      <c r="A15" s="5">
        <v>13</v>
      </c>
      <c r="B15" s="6" t="s">
        <v>37</v>
      </c>
      <c r="C15" s="18" t="s">
        <v>38</v>
      </c>
      <c r="D15" s="8" t="str">
        <f>_xlfn.DISPIMG("ID_40238B850CC34C38ACBDAEC440D190B5",1)</f>
        <v>=DISPIMG("ID_40238B850CC34C38ACBDAEC440D190B5",1)</v>
      </c>
      <c r="E15" s="9">
        <v>55</v>
      </c>
      <c r="F15" s="10" t="s">
        <v>16</v>
      </c>
      <c r="G15" s="11">
        <v>250</v>
      </c>
      <c r="H15" s="12"/>
      <c r="I15" s="33">
        <f t="shared" si="1"/>
        <v>0</v>
      </c>
      <c r="J15" s="33"/>
      <c r="K15" s="27"/>
      <c r="L15" s="27"/>
      <c r="M15" s="27"/>
      <c r="N15" s="27"/>
    </row>
    <row r="16" ht="71" customHeight="1" spans="1:14">
      <c r="A16" s="5">
        <v>14</v>
      </c>
      <c r="B16" s="19" t="s">
        <v>39</v>
      </c>
      <c r="C16" s="20" t="s">
        <v>40</v>
      </c>
      <c r="D16" s="21" t="str">
        <f>_xlfn.DISPIMG("ID_AD55A0FE38F54722AE199F03D5260E33",1)</f>
        <v>=DISPIMG("ID_AD55A0FE38F54722AE199F03D5260E33",1)</v>
      </c>
      <c r="E16" s="22">
        <v>30</v>
      </c>
      <c r="F16" s="23" t="s">
        <v>16</v>
      </c>
      <c r="G16" s="11">
        <v>50</v>
      </c>
      <c r="H16" s="12"/>
      <c r="I16" s="33">
        <f t="shared" si="1"/>
        <v>0</v>
      </c>
      <c r="J16" s="33"/>
      <c r="K16" s="27"/>
      <c r="L16" s="27"/>
      <c r="M16" s="27"/>
      <c r="N16" s="27"/>
    </row>
    <row r="17" ht="71" customHeight="1" spans="1:14">
      <c r="A17" s="5">
        <v>15</v>
      </c>
      <c r="B17" s="24" t="s">
        <v>41</v>
      </c>
      <c r="C17" s="16" t="s">
        <v>42</v>
      </c>
      <c r="D17" s="8" t="str">
        <f>_xlfn.DISPIMG("ID_465EA959309E49378C5CB837E74F6A6E",1)</f>
        <v>=DISPIMG("ID_465EA959309E49378C5CB837E74F6A6E",1)</v>
      </c>
      <c r="E17" s="9">
        <v>40</v>
      </c>
      <c r="F17" s="10" t="s">
        <v>16</v>
      </c>
      <c r="G17" s="11">
        <v>20</v>
      </c>
      <c r="H17" s="12"/>
      <c r="I17" s="33">
        <f t="shared" si="1"/>
        <v>0</v>
      </c>
      <c r="J17" s="33"/>
      <c r="K17" s="27"/>
      <c r="L17" s="27"/>
      <c r="M17" s="27"/>
      <c r="N17" s="27"/>
    </row>
    <row r="18" ht="63" customHeight="1" spans="1:14">
      <c r="A18" s="5">
        <v>16</v>
      </c>
      <c r="B18" s="25" t="s">
        <v>43</v>
      </c>
      <c r="C18" s="26" t="s">
        <v>44</v>
      </c>
      <c r="D18" s="8" t="str">
        <f>_xlfn.DISPIMG("ID_2E3E1BF42423489DA098734DB4B31BAB",1)</f>
        <v>=DISPIMG("ID_2E3E1BF42423489DA098734DB4B31BAB",1)</v>
      </c>
      <c r="E18" s="9">
        <v>0.08</v>
      </c>
      <c r="F18" s="10" t="s">
        <v>45</v>
      </c>
      <c r="G18" s="11">
        <v>99000</v>
      </c>
      <c r="H18" s="12"/>
      <c r="I18" s="33">
        <f t="shared" si="1"/>
        <v>0</v>
      </c>
      <c r="J18" s="33"/>
      <c r="K18" s="27"/>
      <c r="L18" s="27"/>
      <c r="M18" s="27"/>
      <c r="N18" s="27"/>
    </row>
    <row r="19" ht="72" customHeight="1" spans="1:14">
      <c r="A19" s="5">
        <v>17</v>
      </c>
      <c r="B19" s="6" t="s">
        <v>46</v>
      </c>
      <c r="C19" s="16" t="s">
        <v>47</v>
      </c>
      <c r="D19" s="8" t="str">
        <f>_xlfn.DISPIMG("ID_31AB52F724B94DD6BA899C08D75936DF",1)</f>
        <v>=DISPIMG("ID_31AB52F724B94DD6BA899C08D75936DF",1)</v>
      </c>
      <c r="E19" s="9">
        <v>0.05</v>
      </c>
      <c r="F19" s="10" t="s">
        <v>45</v>
      </c>
      <c r="G19" s="11">
        <v>36000</v>
      </c>
      <c r="H19" s="12"/>
      <c r="I19" s="33">
        <f t="shared" si="1"/>
        <v>0</v>
      </c>
      <c r="J19" s="33"/>
      <c r="K19" s="27"/>
      <c r="L19" s="27"/>
      <c r="M19" s="27"/>
      <c r="N19" s="27"/>
    </row>
    <row r="20" ht="61" customHeight="1" spans="1:14">
      <c r="A20" s="5">
        <v>18</v>
      </c>
      <c r="B20" s="24" t="s">
        <v>48</v>
      </c>
      <c r="C20" s="16" t="s">
        <v>49</v>
      </c>
      <c r="D20" s="8" t="str">
        <f>_xlfn.DISPIMG("ID_CDF7B60C51254C6FBA15C8444E26859A",1)</f>
        <v>=DISPIMG("ID_CDF7B60C51254C6FBA15C8444E26859A",1)</v>
      </c>
      <c r="E20" s="9">
        <v>0.05</v>
      </c>
      <c r="F20" s="10" t="s">
        <v>45</v>
      </c>
      <c r="G20" s="11">
        <v>2000</v>
      </c>
      <c r="H20" s="12"/>
      <c r="I20" s="33">
        <f t="shared" si="1"/>
        <v>0</v>
      </c>
      <c r="J20" s="33"/>
      <c r="K20" s="27"/>
      <c r="L20" s="27"/>
      <c r="M20" s="27"/>
      <c r="N20" s="27"/>
    </row>
    <row r="21" ht="43" customHeight="1" spans="1:10">
      <c r="A21" s="27"/>
      <c r="B21" s="28" t="s">
        <v>50</v>
      </c>
      <c r="C21" s="29"/>
      <c r="D21" s="29"/>
      <c r="E21" s="29"/>
      <c r="F21" s="29"/>
      <c r="G21" s="29">
        <f>SUM(I5:I20)</f>
        <v>0</v>
      </c>
      <c r="H21" s="29"/>
      <c r="I21" s="29"/>
      <c r="J21" s="37"/>
    </row>
    <row r="24" spans="2:2">
      <c r="B24" t="s">
        <v>51</v>
      </c>
    </row>
    <row r="26" spans="2:2">
      <c r="B26" t="s">
        <v>52</v>
      </c>
    </row>
  </sheetData>
  <mergeCells count="2">
    <mergeCell ref="B21:F21"/>
    <mergeCell ref="G21:I21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文字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qbs618</dc:creator>
  <cp:lastModifiedBy>hgj545</cp:lastModifiedBy>
  <dcterms:created xsi:type="dcterms:W3CDTF">2025-05-15T23:46:00Z</dcterms:created>
  <dcterms:modified xsi:type="dcterms:W3CDTF">2025-05-16T05:55:13Z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4D755D83D540D313439825681E3F7323_43</vt:lpwstr>
  </property>
  <property fmtid="{D5CDD505-2E9C-101B-9397-08002B2CF9AE}" pid="3" name="KSOProductBuildVer">
    <vt:lpwstr>2052-11.8.6.10973</vt:lpwstr>
  </property>
</Properties>
</file>